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.Pedago\tableur\"/>
    </mc:Choice>
  </mc:AlternateContent>
  <xr:revisionPtr revIDLastSave="0" documentId="13_ncr:1_{9DEA2EF3-1232-4AA0-B127-FE9024F4976A}" xr6:coauthVersionLast="47" xr6:coauthVersionMax="47" xr10:uidLastSave="{00000000-0000-0000-0000-000000000000}"/>
  <bookViews>
    <workbookView xWindow="28680" yWindow="-120" windowWidth="29040" windowHeight="15720" xr2:uid="{846FE8F7-1290-4854-ACC1-DDA3EC1C68B4}"/>
  </bookViews>
  <sheets>
    <sheet name="scénario" sheetId="1" r:id="rId1"/>
    <sheet name="cible" sheetId="4" r:id="rId2"/>
    <sheet name="table" sheetId="3" r:id="rId3"/>
    <sheet name="corrigé Synthès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" l="1"/>
  <c r="D14" i="4" s="1"/>
  <c r="D6" i="4"/>
  <c r="D7" i="4" s="1"/>
  <c r="D7" i="3"/>
  <c r="P7" i="3"/>
  <c r="O4" i="3"/>
  <c r="O5" i="3" s="1"/>
  <c r="C4" i="3"/>
  <c r="C5" i="3" s="1"/>
  <c r="E3" i="1"/>
  <c r="E4" i="1"/>
  <c r="E5" i="1"/>
  <c r="E6" i="1" l="1"/>
</calcChain>
</file>

<file path=xl/sharedStrings.xml><?xml version="1.0" encoding="utf-8"?>
<sst xmlns="http://schemas.openxmlformats.org/spreadsheetml/2006/main" count="46" uniqueCount="35">
  <si>
    <t>Auto</t>
  </si>
  <si>
    <t>Habitation</t>
  </si>
  <si>
    <t>GAV</t>
  </si>
  <si>
    <t>CA moy. U /an</t>
  </si>
  <si>
    <t>$D$3</t>
  </si>
  <si>
    <t>$D$4</t>
  </si>
  <si>
    <t>$D$5</t>
  </si>
  <si>
    <t>$E$6</t>
  </si>
  <si>
    <t>Créé par Stéphane ROLLAND le 17/11/2022</t>
  </si>
  <si>
    <t>Synthèse de scénarios</t>
  </si>
  <si>
    <t>Cellules variables :</t>
  </si>
  <si>
    <t>Valeurs actuelles :</t>
  </si>
  <si>
    <t>Cellules résultantes :</t>
  </si>
  <si>
    <t>La colonne Valeurs actuelles affiche les valeurs des cellules variables</t>
  </si>
  <si>
    <t>au moment de la création du rapport de synthèse. Les cellules variables</t>
  </si>
  <si>
    <t>de chaque scénario se situent dans les colonnes grisées.</t>
  </si>
  <si>
    <t>CA moy .estimé</t>
  </si>
  <si>
    <t>Assurance</t>
  </si>
  <si>
    <t>surface</t>
  </si>
  <si>
    <t>cout annuel</t>
  </si>
  <si>
    <t>mensualité</t>
  </si>
  <si>
    <t>cout M²</t>
  </si>
  <si>
    <t>m²</t>
  </si>
  <si>
    <t>prix M²</t>
  </si>
  <si>
    <t>DMT</t>
  </si>
  <si>
    <t>Fiches</t>
  </si>
  <si>
    <t>temps ETP U</t>
  </si>
  <si>
    <t>Fiches par ETP</t>
  </si>
  <si>
    <t>nb d'ETP</t>
  </si>
  <si>
    <t>Ventes hyp1</t>
  </si>
  <si>
    <t>Ventes hyp2</t>
  </si>
  <si>
    <t>Ventes hyp3</t>
  </si>
  <si>
    <t>hyp2</t>
  </si>
  <si>
    <t>hyp3</t>
  </si>
  <si>
    <t>local en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</si>
</sst>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2" xfId="0" applyNumberFormat="1" applyBorder="1"/>
    <xf numFmtId="44" fontId="0" fillId="0" borderId="4" xfId="0" applyNumberForma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0" fillId="0" borderId="5" xfId="1" applyFont="1" applyBorder="1"/>
    <xf numFmtId="44" fontId="0" fillId="0" borderId="7" xfId="1" applyFont="1" applyBorder="1"/>
    <xf numFmtId="0" fontId="0" fillId="0" borderId="1" xfId="0" applyBorder="1"/>
    <xf numFmtId="0" fontId="0" fillId="2" borderId="6" xfId="0" applyFill="1" applyBorder="1"/>
    <xf numFmtId="44" fontId="0" fillId="2" borderId="6" xfId="1" applyFont="1" applyFill="1" applyBorder="1"/>
    <xf numFmtId="44" fontId="0" fillId="2" borderId="3" xfId="0" applyNumberFormat="1" applyFill="1" applyBorder="1"/>
    <xf numFmtId="44" fontId="2" fillId="0" borderId="1" xfId="0" applyNumberFormat="1" applyFont="1" applyBorder="1"/>
    <xf numFmtId="0" fontId="0" fillId="0" borderId="0" xfId="0" applyFill="1" applyBorder="1" applyAlignment="1"/>
    <xf numFmtId="44" fontId="0" fillId="0" borderId="9" xfId="0" applyNumberFormat="1" applyFill="1" applyBorder="1" applyAlignment="1"/>
    <xf numFmtId="0" fontId="3" fillId="3" borderId="10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0" fillId="0" borderId="11" xfId="0" applyFill="1" applyBorder="1" applyAlignment="1"/>
    <xf numFmtId="0" fontId="4" fillId="4" borderId="0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0" fillId="5" borderId="0" xfId="0" applyFill="1" applyBorder="1" applyAlignment="1"/>
    <xf numFmtId="0" fontId="7" fillId="0" borderId="0" xfId="0" applyFont="1" applyFill="1" applyBorder="1" applyAlignment="1">
      <alignment vertical="top" wrapText="1"/>
    </xf>
    <xf numFmtId="44" fontId="0" fillId="0" borderId="1" xfId="1" applyFont="1" applyBorder="1"/>
    <xf numFmtId="0" fontId="0" fillId="2" borderId="1" xfId="0" applyFill="1" applyBorder="1"/>
    <xf numFmtId="44" fontId="2" fillId="2" borderId="1" xfId="0" applyNumberFormat="1" applyFont="1" applyFill="1" applyBorder="1"/>
    <xf numFmtId="1" fontId="0" fillId="0" borderId="1" xfId="0" applyNumberFormat="1" applyBorder="1"/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1" fontId="0" fillId="0" borderId="1" xfId="0" applyNumberFormat="1" applyBorder="1"/>
    <xf numFmtId="9" fontId="0" fillId="0" borderId="1" xfId="0" applyNumberFormat="1" applyBorder="1"/>
    <xf numFmtId="21" fontId="0" fillId="6" borderId="1" xfId="0" applyNumberForma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134138</xdr:colOff>
      <xdr:row>5</xdr:row>
      <xdr:rowOff>174603</xdr:rowOff>
    </xdr:from>
    <xdr:to>
      <xdr:col>3</xdr:col>
      <xdr:colOff>505810</xdr:colOff>
      <xdr:row>9</xdr:row>
      <xdr:rowOff>6276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56AFC6B-FDA5-4CB9-BC20-C7F4A0B088A4}"/>
            </a:ext>
          </a:extLst>
        </xdr:cNvPr>
        <xdr:cNvSpPr txBox="1"/>
      </xdr:nvSpPr>
      <xdr:spPr>
        <a:xfrm>
          <a:off x="922414" y="1094258"/>
          <a:ext cx="2105879" cy="567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Etablir un scénario englobant les  hypothèses de ventes 2 et 3.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783980</xdr:colOff>
      <xdr:row>9</xdr:row>
      <xdr:rowOff>21981</xdr:rowOff>
    </xdr:from>
    <xdr:to>
      <xdr:col>7</xdr:col>
      <xdr:colOff>53350</xdr:colOff>
      <xdr:row>14</xdr:row>
      <xdr:rowOff>151885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88984A9-E1D0-D1A5-70C8-86AA443A8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2288" y="1670539"/>
          <a:ext cx="1643293" cy="1045769"/>
        </a:xfrm>
        <a:prstGeom prst="rect">
          <a:avLst/>
        </a:prstGeom>
      </xdr:spPr>
    </xdr:pic>
    <xdr:clientData/>
  </xdr:twoCellAnchor>
  <xdr:twoCellAnchor>
    <xdr:from>
      <xdr:col>7</xdr:col>
      <xdr:colOff>269192</xdr:colOff>
      <xdr:row>9</xdr:row>
      <xdr:rowOff>3810</xdr:rowOff>
    </xdr:from>
    <xdr:to>
      <xdr:col>9</xdr:col>
      <xdr:colOff>596234</xdr:colOff>
      <xdr:row>14</xdr:row>
      <xdr:rowOff>158112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18CC262-F324-351C-64BF-6D54FC344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423" y="1652368"/>
          <a:ext cx="1909657" cy="1070167"/>
        </a:xfrm>
        <a:prstGeom prst="rect">
          <a:avLst/>
        </a:prstGeom>
      </xdr:spPr>
    </xdr:pic>
    <xdr:clientData/>
  </xdr:twoCellAnchor>
  <xdr:twoCellAnchor>
    <xdr:from>
      <xdr:col>5</xdr:col>
      <xdr:colOff>130273</xdr:colOff>
      <xdr:row>2</xdr:row>
      <xdr:rowOff>58909</xdr:rowOff>
    </xdr:from>
    <xdr:to>
      <xdr:col>8</xdr:col>
      <xdr:colOff>718039</xdr:colOff>
      <xdr:row>5</xdr:row>
      <xdr:rowOff>82502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744BF52-09AB-D615-6991-20BD58A213DD}"/>
            </a:ext>
          </a:extLst>
        </xdr:cNvPr>
        <xdr:cNvSpPr txBox="1"/>
      </xdr:nvSpPr>
      <xdr:spPr>
        <a:xfrm>
          <a:off x="4379888" y="425255"/>
          <a:ext cx="2961689" cy="5731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quel</a:t>
          </a:r>
          <a:r>
            <a:rPr lang="fr-FR" sz="1100" baseline="0"/>
            <a:t>le DMT si l'on doit traiter avec le même effectif 500 fiches au lieu de 312 ?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361288</xdr:colOff>
      <xdr:row>1</xdr:row>
      <xdr:rowOff>19713</xdr:rowOff>
    </xdr:from>
    <xdr:to>
      <xdr:col>9</xdr:col>
      <xdr:colOff>240195</xdr:colOff>
      <xdr:row>4</xdr:row>
      <xdr:rowOff>132521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8864B6A1-FBF3-4252-8E32-413DCEBFD34D}"/>
            </a:ext>
          </a:extLst>
        </xdr:cNvPr>
        <xdr:cNvSpPr txBox="1"/>
      </xdr:nvSpPr>
      <xdr:spPr>
        <a:xfrm>
          <a:off x="2721831" y="201930"/>
          <a:ext cx="3258212" cy="6594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activer</a:t>
          </a:r>
          <a:r>
            <a:rPr lang="fr-FR" sz="1100" baseline="0"/>
            <a:t> la table de données permettant d'estimer le cout de location d'un local en fonction du cout au m² et de la surface du local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29F5-6FB2-4D8D-A2E3-85BF3CA27BA1}">
  <dimension ref="B2:H6"/>
  <sheetViews>
    <sheetView tabSelected="1" zoomScale="145" zoomScaleNormal="145" workbookViewId="0">
      <selection activeCell="C13" sqref="C13"/>
    </sheetView>
  </sheetViews>
  <sheetFormatPr baseColWidth="10" defaultRowHeight="14.4" x14ac:dyDescent="0.3"/>
  <cols>
    <col min="3" max="3" width="13.77734375" customWidth="1"/>
    <col min="5" max="5" width="14.109375" customWidth="1"/>
  </cols>
  <sheetData>
    <row r="2" spans="2:8" x14ac:dyDescent="0.3">
      <c r="B2" s="3" t="s">
        <v>17</v>
      </c>
      <c r="C2" s="5" t="s">
        <v>3</v>
      </c>
      <c r="D2" s="5" t="s">
        <v>29</v>
      </c>
      <c r="E2" s="3" t="s">
        <v>16</v>
      </c>
      <c r="G2" s="5" t="s">
        <v>30</v>
      </c>
      <c r="H2" s="5" t="s">
        <v>31</v>
      </c>
    </row>
    <row r="3" spans="2:8" x14ac:dyDescent="0.3">
      <c r="B3" s="4" t="s">
        <v>0</v>
      </c>
      <c r="C3" s="7">
        <v>491.5</v>
      </c>
      <c r="D3" s="4">
        <v>201</v>
      </c>
      <c r="E3" s="1">
        <f t="shared" ref="E3:E5" si="0">C3*D3</f>
        <v>98791.5</v>
      </c>
      <c r="G3" s="4">
        <v>360</v>
      </c>
      <c r="H3" s="4">
        <v>409</v>
      </c>
    </row>
    <row r="4" spans="2:8" x14ac:dyDescent="0.3">
      <c r="B4" s="10" t="s">
        <v>1</v>
      </c>
      <c r="C4" s="11">
        <v>153.9</v>
      </c>
      <c r="D4" s="10">
        <v>422</v>
      </c>
      <c r="E4" s="12">
        <f t="shared" si="0"/>
        <v>64945.8</v>
      </c>
      <c r="G4" s="10">
        <v>397</v>
      </c>
      <c r="H4" s="10">
        <v>208</v>
      </c>
    </row>
    <row r="5" spans="2:8" x14ac:dyDescent="0.3">
      <c r="B5" s="6" t="s">
        <v>2</v>
      </c>
      <c r="C5" s="8">
        <v>69.900000000000006</v>
      </c>
      <c r="D5" s="6">
        <v>198</v>
      </c>
      <c r="E5" s="2">
        <f t="shared" si="0"/>
        <v>13840.2</v>
      </c>
      <c r="G5" s="6">
        <v>201</v>
      </c>
      <c r="H5" s="6">
        <v>49</v>
      </c>
    </row>
    <row r="6" spans="2:8" x14ac:dyDescent="0.3">
      <c r="E6" s="13">
        <f>SUM(E3:E5)</f>
        <v>177577.5</v>
      </c>
    </row>
  </sheetData>
  <scenarios current="0" sqref="E6">
    <scenario name="hyp2" locked="1" count="3" user="Stéphane ROLLAND" comment="Créé par Stéphane ROLLAND le 17/11/2022">
      <inputCells r="D3" val="360"/>
      <inputCells r="D4" val="397"/>
      <inputCells r="D5" val="201"/>
    </scenario>
    <scenario name="hyp3" locked="1" count="3" user="Stéphane ROLLAND" comment="Créé par Stéphane ROLLAND le 17/11/2022">
      <inputCells r="D3" val="409"/>
      <inputCells r="D4" val="208"/>
      <inputCells r="D5" val="49"/>
    </scenario>
  </scenario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6EFF-B745-430E-8FAC-32FA722E1CD5}">
  <dimension ref="C3:D17"/>
  <sheetViews>
    <sheetView zoomScale="130" zoomScaleNormal="130" workbookViewId="0">
      <selection activeCell="D6" sqref="D6"/>
    </sheetView>
  </sheetViews>
  <sheetFormatPr baseColWidth="10" defaultRowHeight="14.4" outlineLevelRow="1" x14ac:dyDescent="0.3"/>
  <cols>
    <col min="1" max="1" width="2.21875" customWidth="1"/>
    <col min="2" max="2" width="2.5546875" customWidth="1"/>
    <col min="3" max="3" width="13" customWidth="1"/>
  </cols>
  <sheetData>
    <row r="3" spans="3:4" x14ac:dyDescent="0.3">
      <c r="C3" s="9" t="s">
        <v>26</v>
      </c>
      <c r="D3" s="33">
        <v>0.27083333333333331</v>
      </c>
    </row>
    <row r="4" spans="3:4" x14ac:dyDescent="0.3">
      <c r="C4" s="9" t="s">
        <v>28</v>
      </c>
      <c r="D4" s="9">
        <v>4</v>
      </c>
    </row>
    <row r="5" spans="3:4" x14ac:dyDescent="0.3">
      <c r="C5" s="34" t="s">
        <v>24</v>
      </c>
      <c r="D5" s="35">
        <v>3.472222222222222E-3</v>
      </c>
    </row>
    <row r="6" spans="3:4" x14ac:dyDescent="0.3">
      <c r="C6" s="9" t="s">
        <v>25</v>
      </c>
      <c r="D6" s="27">
        <f>(D4*D3)/D5</f>
        <v>312</v>
      </c>
    </row>
    <row r="7" spans="3:4" x14ac:dyDescent="0.3">
      <c r="C7" s="9" t="s">
        <v>27</v>
      </c>
      <c r="D7" s="9">
        <f>D6/D4</f>
        <v>78</v>
      </c>
    </row>
    <row r="9" spans="3:4" hidden="1" outlineLevel="1" x14ac:dyDescent="0.3"/>
    <row r="10" spans="3:4" hidden="1" outlineLevel="1" x14ac:dyDescent="0.3">
      <c r="C10" s="9" t="s">
        <v>26</v>
      </c>
      <c r="D10" s="33">
        <v>0.27083333333333331</v>
      </c>
    </row>
    <row r="11" spans="3:4" hidden="1" outlineLevel="1" x14ac:dyDescent="0.3">
      <c r="C11" s="9" t="s">
        <v>28</v>
      </c>
      <c r="D11" s="9">
        <v>4</v>
      </c>
    </row>
    <row r="12" spans="3:4" hidden="1" outlineLevel="1" x14ac:dyDescent="0.3">
      <c r="C12" s="34" t="s">
        <v>24</v>
      </c>
      <c r="D12" s="35">
        <v>2.1666644449945109E-3</v>
      </c>
    </row>
    <row r="13" spans="3:4" hidden="1" outlineLevel="1" x14ac:dyDescent="0.3">
      <c r="C13" s="9" t="s">
        <v>25</v>
      </c>
      <c r="D13" s="27">
        <f>(D11*D10)/D12</f>
        <v>500.00051269410011</v>
      </c>
    </row>
    <row r="14" spans="3:4" hidden="1" outlineLevel="1" x14ac:dyDescent="0.3">
      <c r="C14" s="9" t="s">
        <v>27</v>
      </c>
      <c r="D14" s="9">
        <f>D13/D11</f>
        <v>125.00012817352503</v>
      </c>
    </row>
    <row r="15" spans="3:4" hidden="1" outlineLevel="1" x14ac:dyDescent="0.3"/>
    <row r="16" spans="3:4" hidden="1" outlineLevel="1" x14ac:dyDescent="0.3"/>
    <row r="17" collapsed="1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8120-5C84-4055-A0EE-1537829AE1A2}">
  <dimension ref="B2:X31"/>
  <sheetViews>
    <sheetView zoomScale="115" zoomScaleNormal="115" workbookViewId="0">
      <selection activeCell="B14" sqref="B14"/>
    </sheetView>
  </sheetViews>
  <sheetFormatPr baseColWidth="10" defaultRowHeight="14.4" outlineLevelCol="1" x14ac:dyDescent="0.3"/>
  <cols>
    <col min="4" max="10" width="8.21875" customWidth="1"/>
    <col min="14" max="15" width="11.5546875" hidden="1" customWidth="1" outlineLevel="1"/>
    <col min="16" max="22" width="8.21875" hidden="1" customWidth="1" outlineLevel="1"/>
    <col min="23" max="23" width="11.5546875" hidden="1" customWidth="1" outlineLevel="1"/>
    <col min="24" max="24" width="11.5546875" collapsed="1"/>
  </cols>
  <sheetData>
    <row r="2" spans="2:23" x14ac:dyDescent="0.3">
      <c r="B2" s="9" t="s">
        <v>23</v>
      </c>
      <c r="C2" s="26">
        <v>9.81</v>
      </c>
      <c r="N2" s="9" t="s">
        <v>23</v>
      </c>
      <c r="O2" s="26">
        <v>9.81</v>
      </c>
    </row>
    <row r="3" spans="2:23" x14ac:dyDescent="0.3">
      <c r="B3" s="27" t="s">
        <v>18</v>
      </c>
      <c r="C3" s="27">
        <v>70</v>
      </c>
      <c r="N3" s="27" t="s">
        <v>18</v>
      </c>
      <c r="O3" s="27">
        <v>70</v>
      </c>
    </row>
    <row r="4" spans="2:23" x14ac:dyDescent="0.3">
      <c r="B4" s="9" t="s">
        <v>19</v>
      </c>
      <c r="C4" s="26">
        <f>C3*C2</f>
        <v>686.7</v>
      </c>
      <c r="N4" s="9" t="s">
        <v>19</v>
      </c>
      <c r="O4" s="26">
        <f>O3*O2</f>
        <v>686.7</v>
      </c>
    </row>
    <row r="5" spans="2:23" x14ac:dyDescent="0.3">
      <c r="B5" s="27" t="s">
        <v>20</v>
      </c>
      <c r="C5" s="28">
        <f>C4/12</f>
        <v>57.225000000000001</v>
      </c>
      <c r="N5" s="27" t="s">
        <v>20</v>
      </c>
      <c r="O5" s="28">
        <f>O4/12</f>
        <v>57.225000000000001</v>
      </c>
    </row>
    <row r="7" spans="2:23" x14ac:dyDescent="0.3">
      <c r="D7" s="30">
        <f>(C2*C3)/12</f>
        <v>57.225000000000001</v>
      </c>
      <c r="E7" s="31">
        <v>8.73</v>
      </c>
      <c r="F7" s="31">
        <v>9.81</v>
      </c>
      <c r="G7" s="31">
        <v>11.25</v>
      </c>
      <c r="H7" s="31">
        <v>13.87</v>
      </c>
      <c r="I7" s="31">
        <v>16.940000000000001</v>
      </c>
      <c r="J7" s="31">
        <v>17.350000000000001</v>
      </c>
      <c r="K7" t="s">
        <v>21</v>
      </c>
      <c r="P7" s="30">
        <f>O2*O3/12</f>
        <v>57.225000000000001</v>
      </c>
      <c r="Q7" s="31">
        <v>8.73</v>
      </c>
      <c r="R7" s="31">
        <v>9.81</v>
      </c>
      <c r="S7" s="31">
        <v>11.25</v>
      </c>
      <c r="T7" s="31">
        <v>13.87</v>
      </c>
      <c r="U7" s="31">
        <v>16.940000000000001</v>
      </c>
      <c r="V7" s="31">
        <v>17.350000000000001</v>
      </c>
      <c r="W7" t="s">
        <v>21</v>
      </c>
    </row>
    <row r="8" spans="2:23" x14ac:dyDescent="0.3">
      <c r="D8" s="29">
        <v>10</v>
      </c>
      <c r="E8" s="32"/>
      <c r="F8" s="32"/>
      <c r="G8" s="32"/>
      <c r="H8" s="32"/>
      <c r="I8" s="32"/>
      <c r="J8" s="32"/>
      <c r="P8" s="29">
        <v>10</v>
      </c>
      <c r="Q8" s="32">
        <f t="dataTable" ref="Q8:V30" dt2D="1" dtr="1" r1="O3" r2="O2"/>
        <v>7.2750000000000012</v>
      </c>
      <c r="R8" s="32">
        <v>8.1750000000000007</v>
      </c>
      <c r="S8" s="32">
        <v>9.375</v>
      </c>
      <c r="T8" s="32">
        <v>11.558333333333332</v>
      </c>
      <c r="U8" s="32">
        <v>14.116666666666667</v>
      </c>
      <c r="V8" s="32">
        <v>14.458333333333334</v>
      </c>
    </row>
    <row r="9" spans="2:23" x14ac:dyDescent="0.3">
      <c r="D9" s="29">
        <v>15</v>
      </c>
      <c r="E9" s="32"/>
      <c r="F9" s="32"/>
      <c r="G9" s="32"/>
      <c r="H9" s="32"/>
      <c r="I9" s="32"/>
      <c r="J9" s="32"/>
      <c r="P9" s="29">
        <v>15</v>
      </c>
      <c r="Q9" s="32">
        <v>10.912500000000001</v>
      </c>
      <c r="R9" s="32">
        <v>12.262500000000001</v>
      </c>
      <c r="S9" s="32">
        <v>14.0625</v>
      </c>
      <c r="T9" s="32">
        <v>17.337499999999999</v>
      </c>
      <c r="U9" s="32">
        <v>21.175000000000001</v>
      </c>
      <c r="V9" s="32">
        <v>21.6875</v>
      </c>
    </row>
    <row r="10" spans="2:23" x14ac:dyDescent="0.3">
      <c r="D10" s="29">
        <v>20</v>
      </c>
      <c r="E10" s="32"/>
      <c r="F10" s="32"/>
      <c r="G10" s="32"/>
      <c r="H10" s="32"/>
      <c r="I10" s="32"/>
      <c r="J10" s="32"/>
      <c r="P10" s="29">
        <v>20</v>
      </c>
      <c r="Q10" s="32">
        <v>14.550000000000002</v>
      </c>
      <c r="R10" s="32">
        <v>16.350000000000001</v>
      </c>
      <c r="S10" s="32">
        <v>18.75</v>
      </c>
      <c r="T10" s="32">
        <v>23.116666666666664</v>
      </c>
      <c r="U10" s="32">
        <v>28.233333333333334</v>
      </c>
      <c r="V10" s="32">
        <v>28.916666666666668</v>
      </c>
    </row>
    <row r="11" spans="2:23" x14ac:dyDescent="0.3">
      <c r="D11" s="29">
        <v>25</v>
      </c>
      <c r="E11" s="32"/>
      <c r="F11" s="32"/>
      <c r="G11" s="32"/>
      <c r="H11" s="32"/>
      <c r="I11" s="32"/>
      <c r="J11" s="32"/>
      <c r="P11" s="29">
        <v>25</v>
      </c>
      <c r="Q11" s="32">
        <v>18.1875</v>
      </c>
      <c r="R11" s="32">
        <v>20.4375</v>
      </c>
      <c r="S11" s="32">
        <v>23.4375</v>
      </c>
      <c r="T11" s="32">
        <v>28.895833333333332</v>
      </c>
      <c r="U11" s="32">
        <v>35.291666666666671</v>
      </c>
      <c r="V11" s="32">
        <v>36.145833333333336</v>
      </c>
    </row>
    <row r="12" spans="2:23" x14ac:dyDescent="0.3">
      <c r="D12" s="29">
        <v>30</v>
      </c>
      <c r="E12" s="32"/>
      <c r="F12" s="32"/>
      <c r="G12" s="32"/>
      <c r="H12" s="32"/>
      <c r="I12" s="32"/>
      <c r="J12" s="32"/>
      <c r="P12" s="29">
        <v>30</v>
      </c>
      <c r="Q12" s="32">
        <v>21.825000000000003</v>
      </c>
      <c r="R12" s="32">
        <v>24.525000000000002</v>
      </c>
      <c r="S12" s="32">
        <v>28.125</v>
      </c>
      <c r="T12" s="32">
        <v>34.674999999999997</v>
      </c>
      <c r="U12" s="32">
        <v>42.35</v>
      </c>
      <c r="V12" s="32">
        <v>43.375</v>
      </c>
    </row>
    <row r="13" spans="2:23" x14ac:dyDescent="0.3">
      <c r="D13" s="29">
        <v>35</v>
      </c>
      <c r="E13" s="32"/>
      <c r="F13" s="32"/>
      <c r="G13" s="32"/>
      <c r="H13" s="32"/>
      <c r="I13" s="32"/>
      <c r="J13" s="32"/>
      <c r="P13" s="29">
        <v>35</v>
      </c>
      <c r="Q13" s="32">
        <v>25.462500000000002</v>
      </c>
      <c r="R13" s="32">
        <v>28.612500000000001</v>
      </c>
      <c r="S13" s="32">
        <v>32.8125</v>
      </c>
      <c r="T13" s="32">
        <v>40.454166666666666</v>
      </c>
      <c r="U13" s="32">
        <v>49.408333333333339</v>
      </c>
      <c r="V13" s="32">
        <v>50.604166666666664</v>
      </c>
    </row>
    <row r="14" spans="2:23" x14ac:dyDescent="0.3">
      <c r="D14" s="29">
        <v>40</v>
      </c>
      <c r="E14" s="32"/>
      <c r="F14" s="32"/>
      <c r="G14" s="32"/>
      <c r="H14" s="32"/>
      <c r="I14" s="32"/>
      <c r="J14" s="32"/>
      <c r="P14" s="29">
        <v>40</v>
      </c>
      <c r="Q14" s="32">
        <v>29.100000000000005</v>
      </c>
      <c r="R14" s="32">
        <v>32.700000000000003</v>
      </c>
      <c r="S14" s="32">
        <v>37.5</v>
      </c>
      <c r="T14" s="32">
        <v>46.233333333333327</v>
      </c>
      <c r="U14" s="32">
        <v>56.466666666666669</v>
      </c>
      <c r="V14" s="32">
        <v>57.833333333333336</v>
      </c>
    </row>
    <row r="15" spans="2:23" x14ac:dyDescent="0.3">
      <c r="D15" s="29">
        <v>45</v>
      </c>
      <c r="E15" s="32"/>
      <c r="F15" s="32"/>
      <c r="G15" s="32"/>
      <c r="H15" s="32"/>
      <c r="I15" s="32"/>
      <c r="J15" s="32"/>
      <c r="P15" s="29">
        <v>45</v>
      </c>
      <c r="Q15" s="32">
        <v>32.737500000000004</v>
      </c>
      <c r="R15" s="32">
        <v>36.787500000000001</v>
      </c>
      <c r="S15" s="32">
        <v>42.1875</v>
      </c>
      <c r="T15" s="32">
        <v>52.012499999999996</v>
      </c>
      <c r="U15" s="32">
        <v>63.525000000000006</v>
      </c>
      <c r="V15" s="32">
        <v>65.062500000000014</v>
      </c>
    </row>
    <row r="16" spans="2:23" x14ac:dyDescent="0.3">
      <c r="D16" s="29">
        <v>50</v>
      </c>
      <c r="E16" s="32"/>
      <c r="F16" s="32"/>
      <c r="G16" s="32"/>
      <c r="H16" s="32"/>
      <c r="I16" s="32"/>
      <c r="J16" s="32"/>
      <c r="P16" s="29">
        <v>50</v>
      </c>
      <c r="Q16" s="32">
        <v>36.375</v>
      </c>
      <c r="R16" s="32">
        <v>40.875</v>
      </c>
      <c r="S16" s="32">
        <v>46.875</v>
      </c>
      <c r="T16" s="32">
        <v>57.791666666666664</v>
      </c>
      <c r="U16" s="32">
        <v>70.583333333333343</v>
      </c>
      <c r="V16" s="32">
        <v>72.291666666666671</v>
      </c>
    </row>
    <row r="17" spans="4:22" x14ac:dyDescent="0.3">
      <c r="D17" s="29">
        <v>55</v>
      </c>
      <c r="E17" s="32"/>
      <c r="F17" s="32"/>
      <c r="G17" s="32"/>
      <c r="H17" s="32"/>
      <c r="I17" s="32"/>
      <c r="J17" s="32"/>
      <c r="P17" s="29">
        <v>55</v>
      </c>
      <c r="Q17" s="32">
        <v>40.012500000000003</v>
      </c>
      <c r="R17" s="32">
        <v>44.962500000000006</v>
      </c>
      <c r="S17" s="32">
        <v>51.5625</v>
      </c>
      <c r="T17" s="32">
        <v>63.570833333333326</v>
      </c>
      <c r="U17" s="32">
        <v>77.641666666666666</v>
      </c>
      <c r="V17" s="32">
        <v>79.520833333333343</v>
      </c>
    </row>
    <row r="18" spans="4:22" x14ac:dyDescent="0.3">
      <c r="D18" s="29">
        <v>60</v>
      </c>
      <c r="E18" s="32"/>
      <c r="F18" s="32"/>
      <c r="G18" s="32"/>
      <c r="H18" s="32"/>
      <c r="I18" s="32"/>
      <c r="J18" s="32"/>
      <c r="P18" s="29">
        <v>60</v>
      </c>
      <c r="Q18" s="32">
        <v>43.650000000000006</v>
      </c>
      <c r="R18" s="32">
        <v>49.050000000000004</v>
      </c>
      <c r="S18" s="32">
        <v>56.25</v>
      </c>
      <c r="T18" s="32">
        <v>69.349999999999994</v>
      </c>
      <c r="U18" s="32">
        <v>84.7</v>
      </c>
      <c r="V18" s="32">
        <v>86.75</v>
      </c>
    </row>
    <row r="19" spans="4:22" x14ac:dyDescent="0.3">
      <c r="D19" s="29">
        <v>65</v>
      </c>
      <c r="E19" s="32"/>
      <c r="F19" s="32"/>
      <c r="G19" s="32"/>
      <c r="H19" s="32"/>
      <c r="I19" s="32"/>
      <c r="J19" s="32"/>
      <c r="P19" s="29">
        <v>65</v>
      </c>
      <c r="Q19" s="32">
        <v>47.287500000000001</v>
      </c>
      <c r="R19" s="32">
        <v>53.137499999999996</v>
      </c>
      <c r="S19" s="32">
        <v>60.9375</v>
      </c>
      <c r="T19" s="32">
        <v>75.129166666666663</v>
      </c>
      <c r="U19" s="32">
        <v>91.75833333333334</v>
      </c>
      <c r="V19" s="32">
        <v>93.979166666666671</v>
      </c>
    </row>
    <row r="20" spans="4:22" x14ac:dyDescent="0.3">
      <c r="D20" s="29">
        <v>70</v>
      </c>
      <c r="E20" s="32"/>
      <c r="F20" s="32"/>
      <c r="G20" s="32"/>
      <c r="H20" s="32"/>
      <c r="I20" s="32"/>
      <c r="J20" s="32"/>
      <c r="P20" s="29">
        <v>70</v>
      </c>
      <c r="Q20" s="32">
        <v>50.925000000000004</v>
      </c>
      <c r="R20" s="32">
        <v>57.225000000000001</v>
      </c>
      <c r="S20" s="32">
        <v>65.625</v>
      </c>
      <c r="T20" s="32">
        <v>80.908333333333331</v>
      </c>
      <c r="U20" s="32">
        <v>98.816666666666677</v>
      </c>
      <c r="V20" s="32">
        <v>101.20833333333333</v>
      </c>
    </row>
    <row r="21" spans="4:22" x14ac:dyDescent="0.3">
      <c r="D21" s="29">
        <v>75</v>
      </c>
      <c r="E21" s="32"/>
      <c r="F21" s="32"/>
      <c r="G21" s="32"/>
      <c r="H21" s="32"/>
      <c r="I21" s="32"/>
      <c r="J21" s="32"/>
      <c r="P21" s="29">
        <v>75</v>
      </c>
      <c r="Q21" s="32">
        <v>54.5625</v>
      </c>
      <c r="R21" s="32">
        <v>61.3125</v>
      </c>
      <c r="S21" s="32">
        <v>70.3125</v>
      </c>
      <c r="T21" s="32">
        <v>86.6875</v>
      </c>
      <c r="U21" s="32">
        <v>105.875</v>
      </c>
      <c r="V21" s="32">
        <v>108.4375</v>
      </c>
    </row>
    <row r="22" spans="4:22" x14ac:dyDescent="0.3">
      <c r="D22" s="29">
        <v>80</v>
      </c>
      <c r="E22" s="32"/>
      <c r="F22" s="32"/>
      <c r="G22" s="32"/>
      <c r="H22" s="32"/>
      <c r="I22" s="32"/>
      <c r="J22" s="32"/>
      <c r="P22" s="29">
        <v>80</v>
      </c>
      <c r="Q22" s="32">
        <v>58.20000000000001</v>
      </c>
      <c r="R22" s="32">
        <v>65.400000000000006</v>
      </c>
      <c r="S22" s="32">
        <v>75</v>
      </c>
      <c r="T22" s="32">
        <v>92.466666666666654</v>
      </c>
      <c r="U22" s="32">
        <v>112.93333333333334</v>
      </c>
      <c r="V22" s="32">
        <v>115.66666666666667</v>
      </c>
    </row>
    <row r="23" spans="4:22" x14ac:dyDescent="0.3">
      <c r="D23" s="29">
        <v>85</v>
      </c>
      <c r="E23" s="32"/>
      <c r="F23" s="32"/>
      <c r="G23" s="32"/>
      <c r="H23" s="32"/>
      <c r="I23" s="32"/>
      <c r="J23" s="32"/>
      <c r="P23" s="29">
        <v>85</v>
      </c>
      <c r="Q23" s="32">
        <v>61.837500000000006</v>
      </c>
      <c r="R23" s="32">
        <v>69.487499999999997</v>
      </c>
      <c r="S23" s="32">
        <v>79.6875</v>
      </c>
      <c r="T23" s="32">
        <v>98.245833333333337</v>
      </c>
      <c r="U23" s="32">
        <v>119.99166666666667</v>
      </c>
      <c r="V23" s="32">
        <v>122.89583333333336</v>
      </c>
    </row>
    <row r="24" spans="4:22" x14ac:dyDescent="0.3">
      <c r="D24" s="29">
        <v>90</v>
      </c>
      <c r="E24" s="32"/>
      <c r="F24" s="32"/>
      <c r="G24" s="32"/>
      <c r="H24" s="32"/>
      <c r="I24" s="32"/>
      <c r="J24" s="32"/>
      <c r="P24" s="29">
        <v>90</v>
      </c>
      <c r="Q24" s="32">
        <v>65.475000000000009</v>
      </c>
      <c r="R24" s="32">
        <v>73.575000000000003</v>
      </c>
      <c r="S24" s="32">
        <v>84.375</v>
      </c>
      <c r="T24" s="32">
        <v>104.02499999999999</v>
      </c>
      <c r="U24" s="32">
        <v>127.05000000000001</v>
      </c>
      <c r="V24" s="32">
        <v>130.12500000000003</v>
      </c>
    </row>
    <row r="25" spans="4:22" x14ac:dyDescent="0.3">
      <c r="D25" s="29">
        <v>95</v>
      </c>
      <c r="E25" s="32"/>
      <c r="F25" s="32"/>
      <c r="G25" s="32"/>
      <c r="H25" s="32"/>
      <c r="I25" s="32"/>
      <c r="J25" s="32"/>
      <c r="P25" s="29">
        <v>95</v>
      </c>
      <c r="Q25" s="32">
        <v>69.112499999999997</v>
      </c>
      <c r="R25" s="32">
        <v>77.662500000000009</v>
      </c>
      <c r="S25" s="32">
        <v>89.0625</v>
      </c>
      <c r="T25" s="32">
        <v>109.80416666666666</v>
      </c>
      <c r="U25" s="32">
        <v>134.10833333333335</v>
      </c>
      <c r="V25" s="32">
        <v>137.35416666666669</v>
      </c>
    </row>
    <row r="26" spans="4:22" x14ac:dyDescent="0.3">
      <c r="D26" s="29">
        <v>100</v>
      </c>
      <c r="E26" s="32"/>
      <c r="F26" s="32"/>
      <c r="G26" s="32"/>
      <c r="H26" s="32"/>
      <c r="I26" s="32"/>
      <c r="J26" s="32"/>
      <c r="P26" s="29">
        <v>100</v>
      </c>
      <c r="Q26" s="32">
        <v>72.75</v>
      </c>
      <c r="R26" s="32">
        <v>81.75</v>
      </c>
      <c r="S26" s="32">
        <v>93.75</v>
      </c>
      <c r="T26" s="32">
        <v>115.58333333333333</v>
      </c>
      <c r="U26" s="32">
        <v>141.16666666666669</v>
      </c>
      <c r="V26" s="32">
        <v>144.58333333333334</v>
      </c>
    </row>
    <row r="27" spans="4:22" x14ac:dyDescent="0.3">
      <c r="D27" s="29">
        <v>105</v>
      </c>
      <c r="E27" s="32"/>
      <c r="F27" s="32"/>
      <c r="G27" s="32"/>
      <c r="H27" s="32"/>
      <c r="I27" s="32"/>
      <c r="J27" s="32"/>
      <c r="P27" s="29">
        <v>105</v>
      </c>
      <c r="Q27" s="32">
        <v>76.387500000000003</v>
      </c>
      <c r="R27" s="32">
        <v>85.837499999999991</v>
      </c>
      <c r="S27" s="32">
        <v>98.4375</v>
      </c>
      <c r="T27" s="32">
        <v>121.3625</v>
      </c>
      <c r="U27" s="32">
        <v>148.22499999999999</v>
      </c>
      <c r="V27" s="32">
        <v>151.81250000000003</v>
      </c>
    </row>
    <row r="28" spans="4:22" x14ac:dyDescent="0.3">
      <c r="D28" s="29">
        <v>110</v>
      </c>
      <c r="E28" s="32"/>
      <c r="F28" s="32"/>
      <c r="G28" s="32"/>
      <c r="H28" s="32"/>
      <c r="I28" s="32"/>
      <c r="J28" s="32"/>
      <c r="P28" s="29">
        <v>110</v>
      </c>
      <c r="Q28" s="32">
        <v>80.025000000000006</v>
      </c>
      <c r="R28" s="32">
        <v>89.925000000000011</v>
      </c>
      <c r="S28" s="32">
        <v>103.125</v>
      </c>
      <c r="T28" s="32">
        <v>127.14166666666665</v>
      </c>
      <c r="U28" s="32">
        <v>155.28333333333333</v>
      </c>
      <c r="V28" s="32">
        <v>159.04166666666669</v>
      </c>
    </row>
    <row r="29" spans="4:22" x14ac:dyDescent="0.3">
      <c r="D29" s="29">
        <v>115</v>
      </c>
      <c r="E29" s="32"/>
      <c r="F29" s="32"/>
      <c r="G29" s="32"/>
      <c r="H29" s="32"/>
      <c r="I29" s="32"/>
      <c r="J29" s="32"/>
      <c r="P29" s="29">
        <v>115</v>
      </c>
      <c r="Q29" s="32">
        <v>83.662500000000009</v>
      </c>
      <c r="R29" s="32">
        <v>94.012500000000003</v>
      </c>
      <c r="S29" s="32">
        <v>107.8125</v>
      </c>
      <c r="T29" s="32">
        <v>132.92083333333332</v>
      </c>
      <c r="U29" s="32">
        <v>162.34166666666667</v>
      </c>
      <c r="V29" s="32">
        <v>166.27083333333334</v>
      </c>
    </row>
    <row r="30" spans="4:22" x14ac:dyDescent="0.3">
      <c r="D30" s="29">
        <v>120</v>
      </c>
      <c r="E30" s="32"/>
      <c r="F30" s="32"/>
      <c r="G30" s="32"/>
      <c r="H30" s="32"/>
      <c r="I30" s="32"/>
      <c r="J30" s="32"/>
      <c r="P30" s="29">
        <v>120</v>
      </c>
      <c r="Q30" s="32">
        <v>87.300000000000011</v>
      </c>
      <c r="R30" s="32">
        <v>98.100000000000009</v>
      </c>
      <c r="S30" s="32">
        <v>112.5</v>
      </c>
      <c r="T30" s="32">
        <v>138.69999999999999</v>
      </c>
      <c r="U30" s="32">
        <v>169.4</v>
      </c>
      <c r="V30" s="32">
        <v>173.5</v>
      </c>
    </row>
    <row r="31" spans="4:22" x14ac:dyDescent="0.3">
      <c r="D31" t="s">
        <v>34</v>
      </c>
      <c r="P31" t="s">
        <v>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753C-854F-4136-82E3-7F78F62FAE8C}">
  <sheetPr>
    <outlinePr summaryBelow="0"/>
  </sheetPr>
  <dimension ref="B1:F13"/>
  <sheetViews>
    <sheetView showGridLines="0" workbookViewId="0">
      <selection activeCell="D29" sqref="D29"/>
    </sheetView>
  </sheetViews>
  <sheetFormatPr baseColWidth="10" defaultRowHeight="14.4" outlineLevelRow="1" outlineLevelCol="1" x14ac:dyDescent="0.3"/>
  <cols>
    <col min="3" max="3" width="5.21875" bestFit="1" customWidth="1"/>
    <col min="4" max="6" width="15" bestFit="1" customWidth="1" outlineLevel="1"/>
  </cols>
  <sheetData>
    <row r="1" spans="2:6" ht="15" thickBot="1" x14ac:dyDescent="0.35"/>
    <row r="2" spans="2:6" ht="15.6" x14ac:dyDescent="0.3">
      <c r="B2" s="17" t="s">
        <v>9</v>
      </c>
      <c r="C2" s="17"/>
      <c r="D2" s="22"/>
      <c r="E2" s="22"/>
      <c r="F2" s="22"/>
    </row>
    <row r="3" spans="2:6" ht="15.6" collapsed="1" x14ac:dyDescent="0.3">
      <c r="B3" s="16"/>
      <c r="C3" s="16"/>
      <c r="D3" s="23" t="s">
        <v>11</v>
      </c>
      <c r="E3" s="23" t="s">
        <v>32</v>
      </c>
      <c r="F3" s="23" t="s">
        <v>33</v>
      </c>
    </row>
    <row r="4" spans="2:6" ht="30.6" hidden="1" outlineLevel="1" x14ac:dyDescent="0.3">
      <c r="B4" s="19"/>
      <c r="C4" s="19"/>
      <c r="D4" s="14"/>
      <c r="E4" s="25" t="s">
        <v>8</v>
      </c>
      <c r="F4" s="25" t="s">
        <v>8</v>
      </c>
    </row>
    <row r="5" spans="2:6" x14ac:dyDescent="0.3">
      <c r="B5" s="20" t="s">
        <v>10</v>
      </c>
      <c r="C5" s="20"/>
      <c r="D5" s="18"/>
      <c r="E5" s="18"/>
      <c r="F5" s="18"/>
    </row>
    <row r="6" spans="2:6" outlineLevel="1" x14ac:dyDescent="0.3">
      <c r="B6" s="19"/>
      <c r="C6" s="19" t="s">
        <v>4</v>
      </c>
      <c r="D6" s="14">
        <v>201</v>
      </c>
      <c r="E6" s="24">
        <v>360</v>
      </c>
      <c r="F6" s="24">
        <v>409</v>
      </c>
    </row>
    <row r="7" spans="2:6" outlineLevel="1" x14ac:dyDescent="0.3">
      <c r="B7" s="19"/>
      <c r="C7" s="19" t="s">
        <v>5</v>
      </c>
      <c r="D7" s="14">
        <v>422</v>
      </c>
      <c r="E7" s="24">
        <v>397</v>
      </c>
      <c r="F7" s="24">
        <v>208</v>
      </c>
    </row>
    <row r="8" spans="2:6" outlineLevel="1" x14ac:dyDescent="0.3">
      <c r="B8" s="19"/>
      <c r="C8" s="19" t="s">
        <v>6</v>
      </c>
      <c r="D8" s="14">
        <v>198</v>
      </c>
      <c r="E8" s="24">
        <v>201</v>
      </c>
      <c r="F8" s="24">
        <v>49</v>
      </c>
    </row>
    <row r="9" spans="2:6" x14ac:dyDescent="0.3">
      <c r="B9" s="20" t="s">
        <v>12</v>
      </c>
      <c r="C9" s="20"/>
      <c r="D9" s="18"/>
      <c r="E9" s="18"/>
      <c r="F9" s="18"/>
    </row>
    <row r="10" spans="2:6" ht="15" outlineLevel="1" thickBot="1" x14ac:dyDescent="0.35">
      <c r="B10" s="21"/>
      <c r="C10" s="21" t="s">
        <v>7</v>
      </c>
      <c r="D10" s="15">
        <v>177577.5</v>
      </c>
      <c r="E10" s="15">
        <v>252088.2</v>
      </c>
      <c r="F10" s="15">
        <v>236459.8</v>
      </c>
    </row>
    <row r="11" spans="2:6" x14ac:dyDescent="0.3">
      <c r="B11" t="s">
        <v>13</v>
      </c>
    </row>
    <row r="12" spans="2:6" x14ac:dyDescent="0.3">
      <c r="B12" t="s">
        <v>14</v>
      </c>
    </row>
    <row r="13" spans="2:6" x14ac:dyDescent="0.3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scénario</vt:lpstr>
      <vt:lpstr>cible</vt:lpstr>
      <vt:lpstr>table</vt:lpstr>
      <vt:lpstr>corrigé Synthèse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ROLLAND</dc:creator>
  <cp:lastModifiedBy>Stéphane ROLLAND</cp:lastModifiedBy>
  <dcterms:created xsi:type="dcterms:W3CDTF">2022-11-17T13:27:17Z</dcterms:created>
  <dcterms:modified xsi:type="dcterms:W3CDTF">2022-11-17T18:05:42Z</dcterms:modified>
</cp:coreProperties>
</file>